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ng_\Documents\Studium\StuRa\Erstifahrt WiSe 22-23\"/>
    </mc:Choice>
  </mc:AlternateContent>
  <xr:revisionPtr revIDLastSave="0" documentId="13_ncr:1_{AB93E788-A887-4643-AAA4-BE013DBB4DFA}" xr6:coauthVersionLast="47" xr6:coauthVersionMax="47" xr10:uidLastSave="{00000000-0000-0000-0000-000000000000}"/>
  <bookViews>
    <workbookView xWindow="-96" yWindow="-96" windowWidth="23232" windowHeight="12432" xr2:uid="{0ADD0549-BBFA-45CC-9F5B-68A71C5EFF94}"/>
  </bookViews>
  <sheets>
    <sheet name="Kostenaufstellu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2" l="1"/>
  <c r="F37" i="2"/>
  <c r="F38" i="2" s="1"/>
  <c r="C2" i="2"/>
  <c r="D3" i="2"/>
  <c r="D4" i="2"/>
  <c r="D5" i="2"/>
  <c r="D6" i="2"/>
  <c r="D7" i="2"/>
  <c r="C10" i="2"/>
  <c r="D10" i="2" s="1"/>
  <c r="C9" i="2"/>
  <c r="D9" i="2" s="1"/>
  <c r="B16" i="2" l="1"/>
  <c r="D2" i="2"/>
  <c r="C8" i="2"/>
  <c r="D8" i="2" s="1"/>
  <c r="B15" i="2" l="1"/>
  <c r="B17" i="2" s="1"/>
  <c r="D11" i="2"/>
  <c r="F27" i="2" l="1"/>
  <c r="F21" i="2"/>
  <c r="B27" i="2"/>
  <c r="B21" i="2"/>
  <c r="F23" i="2" l="1"/>
  <c r="F24" i="2" s="1"/>
  <c r="F22" i="2"/>
  <c r="F28" i="2"/>
  <c r="F31" i="2"/>
  <c r="F30" i="2"/>
  <c r="B28" i="2"/>
  <c r="B22" i="2"/>
  <c r="B30" i="2" l="1"/>
  <c r="B32" i="2" s="1"/>
  <c r="F32" i="2"/>
  <c r="B31" i="2"/>
  <c r="B23" i="2"/>
  <c r="B24" i="2" s="1"/>
</calcChain>
</file>

<file path=xl/sharedStrings.xml><?xml version="1.0" encoding="utf-8"?>
<sst xmlns="http://schemas.openxmlformats.org/spreadsheetml/2006/main" count="52" uniqueCount="35">
  <si>
    <t>Feuerschale</t>
  </si>
  <si>
    <t>Gruppenraum</t>
  </si>
  <si>
    <t>Essen</t>
  </si>
  <si>
    <t>Schnaps</t>
  </si>
  <si>
    <t>Einzelpreis</t>
  </si>
  <si>
    <t>Gesamtpreis</t>
  </si>
  <si>
    <t>Menge</t>
  </si>
  <si>
    <t>Spiele + Puffer</t>
  </si>
  <si>
    <t>Unterkunft + Frühstück + Strom BetreuerInnen</t>
  </si>
  <si>
    <t>Ausgaben BetreuerInnen zahlen voll</t>
  </si>
  <si>
    <t>Spiele + Puffer BetreuerInnen</t>
  </si>
  <si>
    <t>Essen BetreuerInnen</t>
  </si>
  <si>
    <t>Gesamt pro Ersti</t>
  </si>
  <si>
    <t>Kosten Unterkunft</t>
  </si>
  <si>
    <t>Kosten Feriendorf</t>
  </si>
  <si>
    <t>Kosten Verpflegung</t>
  </si>
  <si>
    <t>Kosten Gesamt</t>
  </si>
  <si>
    <t>Kosten p.P.</t>
  </si>
  <si>
    <t>Kosten Betreuer</t>
  </si>
  <si>
    <t>Kosten pro Ersti</t>
  </si>
  <si>
    <t>Unterkunft + Frühstück</t>
  </si>
  <si>
    <t>dabei:</t>
  </si>
  <si>
    <t>Im Falle BetreuerInnen zahlen 50%, Erstis 50%</t>
  </si>
  <si>
    <t>Im Falle BetreuerInnen zahlen 50%, StuRa 50%</t>
  </si>
  <si>
    <t>Kostenumlage auf StuRa</t>
  </si>
  <si>
    <t>Kosten für StuRa</t>
  </si>
  <si>
    <t>Im Falle BetreuerInnen zahlen 0%, StuRa 100%</t>
  </si>
  <si>
    <t>Im Falle BetreuerInnen zahlen 0%, Erstis 100%</t>
  </si>
  <si>
    <t>Kostenumlage auf Erstis</t>
  </si>
  <si>
    <t>Im Falle einer Stornierung</t>
  </si>
  <si>
    <t>Stornogebühren</t>
  </si>
  <si>
    <t>Gesamt Kosten bei Stornierung</t>
  </si>
  <si>
    <t>Im Falle einer Stornierung Fallen keine weiteren Kosten an, da im Voraus keine Ausgaben getätigt werden würden.</t>
  </si>
  <si>
    <t>Einnahmen</t>
  </si>
  <si>
    <t>TeilnehmerInnengebühr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</si>
</sst>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Border="1"/>
    <xf numFmtId="164" fontId="0" fillId="0" borderId="0" xfId="0" applyNumberFormat="1" applyBorder="1"/>
    <xf numFmtId="0" fontId="0" fillId="0" borderId="2" xfId="0" applyBorder="1"/>
    <xf numFmtId="164" fontId="0" fillId="0" borderId="2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52677-8969-42B0-9CB5-B672EF2A9011}">
  <dimension ref="A1:I40"/>
  <sheetViews>
    <sheetView tabSelected="1" workbookViewId="0">
      <selection activeCell="G30" sqref="G30"/>
    </sheetView>
  </sheetViews>
  <sheetFormatPr baseColWidth="10" defaultRowHeight="14.4" x14ac:dyDescent="0.3"/>
  <cols>
    <col min="1" max="1" width="41.33203125" bestFit="1" customWidth="1"/>
    <col min="5" max="5" width="41.33203125" bestFit="1" customWidth="1"/>
    <col min="6" max="6" width="28" bestFit="1" customWidth="1"/>
    <col min="7" max="7" width="11.5546875" customWidth="1"/>
    <col min="8" max="8" width="22.88671875" bestFit="1" customWidth="1"/>
    <col min="9" max="9" width="44.5546875" customWidth="1"/>
    <col min="12" max="12" width="20.77734375" bestFit="1" customWidth="1"/>
  </cols>
  <sheetData>
    <row r="1" spans="1:9" x14ac:dyDescent="0.3">
      <c r="A1" s="2" t="s">
        <v>9</v>
      </c>
      <c r="B1" s="2" t="s">
        <v>6</v>
      </c>
      <c r="C1" s="2" t="s">
        <v>4</v>
      </c>
      <c r="D1" s="2" t="s">
        <v>5</v>
      </c>
      <c r="F1" s="15" t="s">
        <v>33</v>
      </c>
      <c r="G1" s="15" t="s">
        <v>6</v>
      </c>
      <c r="H1" s="15" t="s">
        <v>4</v>
      </c>
      <c r="I1" s="15" t="s">
        <v>5</v>
      </c>
    </row>
    <row r="2" spans="1:9" x14ac:dyDescent="0.3">
      <c r="A2" s="3" t="s">
        <v>20</v>
      </c>
      <c r="B2" s="3">
        <v>65</v>
      </c>
      <c r="C2" s="4">
        <f>3269.4/70+1521/70</f>
        <v>68.434285714285721</v>
      </c>
      <c r="D2" s="4">
        <f>B2*C2</f>
        <v>4448.2285714285717</v>
      </c>
      <c r="F2" s="16" t="s">
        <v>34</v>
      </c>
      <c r="G2" s="16">
        <v>65</v>
      </c>
      <c r="H2" s="17">
        <v>85</v>
      </c>
      <c r="I2" s="17">
        <f>G2*H2</f>
        <v>5525</v>
      </c>
    </row>
    <row r="3" spans="1:9" x14ac:dyDescent="0.3">
      <c r="A3" s="3" t="s">
        <v>0</v>
      </c>
      <c r="B3" s="3">
        <v>1</v>
      </c>
      <c r="C3" s="4">
        <v>90</v>
      </c>
      <c r="D3" s="4">
        <f t="shared" ref="D3:D10" si="0">B3*C3</f>
        <v>90</v>
      </c>
      <c r="F3" s="16"/>
      <c r="G3" s="16"/>
      <c r="H3" s="17"/>
      <c r="I3" s="17"/>
    </row>
    <row r="4" spans="1:9" x14ac:dyDescent="0.3">
      <c r="A4" s="3" t="s">
        <v>1</v>
      </c>
      <c r="B4" s="3">
        <v>1</v>
      </c>
      <c r="C4" s="4">
        <v>320</v>
      </c>
      <c r="D4" s="4">
        <f t="shared" si="0"/>
        <v>320</v>
      </c>
      <c r="F4" s="16"/>
      <c r="G4" s="16"/>
      <c r="H4" s="17"/>
      <c r="I4" s="17"/>
    </row>
    <row r="5" spans="1:9" x14ac:dyDescent="0.3">
      <c r="A5" s="3" t="s">
        <v>2</v>
      </c>
      <c r="B5" s="3">
        <v>65</v>
      </c>
      <c r="C5" s="4">
        <v>6</v>
      </c>
      <c r="D5" s="4">
        <f t="shared" si="0"/>
        <v>390</v>
      </c>
      <c r="F5" s="16"/>
      <c r="G5" s="16"/>
      <c r="H5" s="17"/>
      <c r="I5" s="17"/>
    </row>
    <row r="6" spans="1:9" x14ac:dyDescent="0.3">
      <c r="A6" s="3" t="s">
        <v>3</v>
      </c>
      <c r="B6" s="3">
        <v>35</v>
      </c>
      <c r="C6" s="4">
        <v>5</v>
      </c>
      <c r="D6" s="4">
        <f t="shared" si="0"/>
        <v>175</v>
      </c>
      <c r="F6" s="16"/>
      <c r="G6" s="16"/>
      <c r="H6" s="17"/>
      <c r="I6" s="17"/>
    </row>
    <row r="7" spans="1:9" x14ac:dyDescent="0.3">
      <c r="A7" s="3" t="s">
        <v>7</v>
      </c>
      <c r="B7" s="3">
        <v>65</v>
      </c>
      <c r="C7" s="4">
        <v>2</v>
      </c>
      <c r="D7" s="4">
        <f t="shared" si="0"/>
        <v>130</v>
      </c>
      <c r="F7" s="16"/>
      <c r="G7" s="16"/>
      <c r="H7" s="17"/>
      <c r="I7" s="17"/>
    </row>
    <row r="8" spans="1:9" x14ac:dyDescent="0.3">
      <c r="A8" s="3" t="s">
        <v>8</v>
      </c>
      <c r="B8" s="3">
        <v>5</v>
      </c>
      <c r="C8" s="4">
        <f>C2</f>
        <v>68.434285714285721</v>
      </c>
      <c r="D8" s="4">
        <f t="shared" si="0"/>
        <v>342.17142857142858</v>
      </c>
      <c r="F8" s="16"/>
      <c r="G8" s="16"/>
      <c r="H8" s="17"/>
      <c r="I8" s="17"/>
    </row>
    <row r="9" spans="1:9" x14ac:dyDescent="0.3">
      <c r="A9" s="3" t="s">
        <v>11</v>
      </c>
      <c r="B9" s="3">
        <v>5</v>
      </c>
      <c r="C9" s="4">
        <f>C5</f>
        <v>6</v>
      </c>
      <c r="D9" s="4">
        <f t="shared" si="0"/>
        <v>30</v>
      </c>
      <c r="F9" s="16"/>
      <c r="G9" s="17"/>
      <c r="H9" s="17"/>
      <c r="I9" s="17"/>
    </row>
    <row r="10" spans="1:9" x14ac:dyDescent="0.3">
      <c r="A10" s="3" t="s">
        <v>10</v>
      </c>
      <c r="B10" s="3">
        <v>5</v>
      </c>
      <c r="C10" s="4">
        <f>C7</f>
        <v>2</v>
      </c>
      <c r="D10" s="4">
        <f t="shared" si="0"/>
        <v>10</v>
      </c>
      <c r="F10" s="16"/>
      <c r="G10" s="17"/>
      <c r="H10" s="17"/>
      <c r="I10" s="17"/>
    </row>
    <row r="11" spans="1:9" x14ac:dyDescent="0.3">
      <c r="A11" s="2" t="s">
        <v>12</v>
      </c>
      <c r="B11" s="3"/>
      <c r="C11" s="4"/>
      <c r="D11" s="10">
        <f>SUM(D2:D10)/70</f>
        <v>84.791428571428582</v>
      </c>
      <c r="F11" s="16"/>
      <c r="G11" s="17"/>
      <c r="H11" s="17"/>
      <c r="I11" s="17"/>
    </row>
    <row r="13" spans="1:9" x14ac:dyDescent="0.3">
      <c r="H13" s="1"/>
    </row>
    <row r="14" spans="1:9" x14ac:dyDescent="0.3">
      <c r="A14" t="s">
        <v>21</v>
      </c>
    </row>
    <row r="15" spans="1:9" x14ac:dyDescent="0.3">
      <c r="A15" s="6" t="s">
        <v>14</v>
      </c>
      <c r="B15" s="7">
        <f>D2+D8+D3+D4</f>
        <v>5200.4000000000005</v>
      </c>
    </row>
    <row r="16" spans="1:9" ht="15" thickBot="1" x14ac:dyDescent="0.35">
      <c r="A16" s="8" t="s">
        <v>15</v>
      </c>
      <c r="B16" s="9">
        <f>D5+D6+D7+D9+D10</f>
        <v>735</v>
      </c>
    </row>
    <row r="17" spans="1:6" x14ac:dyDescent="0.3">
      <c r="A17" s="6" t="s">
        <v>16</v>
      </c>
      <c r="B17" s="7">
        <f>B15+B16</f>
        <v>5935.4000000000005</v>
      </c>
    </row>
    <row r="20" spans="1:6" x14ac:dyDescent="0.3">
      <c r="A20" s="2" t="s">
        <v>22</v>
      </c>
      <c r="B20" s="3"/>
      <c r="E20" s="2" t="s">
        <v>27</v>
      </c>
      <c r="F20" s="3"/>
    </row>
    <row r="21" spans="1:6" x14ac:dyDescent="0.3">
      <c r="A21" s="3" t="s">
        <v>17</v>
      </c>
      <c r="B21" s="4">
        <f>$B$17/70</f>
        <v>84.791428571428582</v>
      </c>
      <c r="E21" s="3" t="s">
        <v>17</v>
      </c>
      <c r="F21" s="4">
        <f>$B$17/70</f>
        <v>84.791428571428582</v>
      </c>
    </row>
    <row r="22" spans="1:6" x14ac:dyDescent="0.3">
      <c r="A22" s="3" t="s">
        <v>18</v>
      </c>
      <c r="B22" s="4">
        <f>$B$21/2</f>
        <v>42.395714285714291</v>
      </c>
      <c r="E22" s="3" t="s">
        <v>18</v>
      </c>
      <c r="F22" s="4">
        <f>$B$21</f>
        <v>84.791428571428582</v>
      </c>
    </row>
    <row r="23" spans="1:6" x14ac:dyDescent="0.3">
      <c r="A23" s="3" t="s">
        <v>28</v>
      </c>
      <c r="B23" s="4">
        <f>$B$22*5/65</f>
        <v>3.2612087912087917</v>
      </c>
      <c r="E23" s="3" t="s">
        <v>28</v>
      </c>
      <c r="F23" s="4">
        <f>$B$21*5/65</f>
        <v>6.5224175824175834</v>
      </c>
    </row>
    <row r="24" spans="1:6" x14ac:dyDescent="0.3">
      <c r="A24" s="2" t="s">
        <v>19</v>
      </c>
      <c r="B24" s="10">
        <f>B21+B23</f>
        <v>88.05263736263737</v>
      </c>
      <c r="E24" s="2" t="s">
        <v>19</v>
      </c>
      <c r="F24" s="10">
        <f>F21+F23</f>
        <v>91.313846153846171</v>
      </c>
    </row>
    <row r="26" spans="1:6" x14ac:dyDescent="0.3">
      <c r="A26" s="2" t="s">
        <v>23</v>
      </c>
      <c r="B26" s="5"/>
      <c r="E26" s="2" t="s">
        <v>26</v>
      </c>
      <c r="F26" s="5"/>
    </row>
    <row r="27" spans="1:6" x14ac:dyDescent="0.3">
      <c r="A27" s="3" t="s">
        <v>17</v>
      </c>
      <c r="B27" s="4">
        <f>$B$17/70</f>
        <v>84.791428571428582</v>
      </c>
      <c r="E27" s="3" t="s">
        <v>17</v>
      </c>
      <c r="F27" s="4">
        <f>$B$17/70</f>
        <v>84.791428571428582</v>
      </c>
    </row>
    <row r="28" spans="1:6" x14ac:dyDescent="0.3">
      <c r="A28" s="3" t="s">
        <v>18</v>
      </c>
      <c r="B28" s="4">
        <f>$B$21/2</f>
        <v>42.395714285714291</v>
      </c>
      <c r="E28" s="3" t="s">
        <v>18</v>
      </c>
      <c r="F28" s="4">
        <f>$B$21/2</f>
        <v>42.395714285714291</v>
      </c>
    </row>
    <row r="29" spans="1:6" x14ac:dyDescent="0.3">
      <c r="A29" s="3" t="s">
        <v>28</v>
      </c>
      <c r="B29" s="4">
        <v>0</v>
      </c>
      <c r="E29" s="3" t="s">
        <v>28</v>
      </c>
      <c r="F29" s="4">
        <v>0</v>
      </c>
    </row>
    <row r="30" spans="1:6" x14ac:dyDescent="0.3">
      <c r="A30" s="3" t="s">
        <v>24</v>
      </c>
      <c r="B30" s="4">
        <f>B28*5</f>
        <v>211.97857142857146</v>
      </c>
      <c r="E30" s="3" t="s">
        <v>24</v>
      </c>
      <c r="F30" s="4">
        <f>F27*5</f>
        <v>423.95714285714291</v>
      </c>
    </row>
    <row r="31" spans="1:6" x14ac:dyDescent="0.3">
      <c r="A31" s="2" t="s">
        <v>19</v>
      </c>
      <c r="B31" s="10">
        <f>B27+B29</f>
        <v>84.791428571428582</v>
      </c>
      <c r="E31" s="2" t="s">
        <v>19</v>
      </c>
      <c r="F31" s="10">
        <f>F27+F29</f>
        <v>84.791428571428582</v>
      </c>
    </row>
    <row r="32" spans="1:6" x14ac:dyDescent="0.3">
      <c r="A32" s="11" t="s">
        <v>25</v>
      </c>
      <c r="B32" s="12">
        <f>B30</f>
        <v>211.97857142857146</v>
      </c>
      <c r="E32" s="11" t="s">
        <v>25</v>
      </c>
      <c r="F32" s="12">
        <f>F30</f>
        <v>423.95714285714291</v>
      </c>
    </row>
    <row r="33" spans="5:8" x14ac:dyDescent="0.3">
      <c r="H33" s="1"/>
    </row>
    <row r="35" spans="5:8" x14ac:dyDescent="0.3">
      <c r="E35" s="2" t="s">
        <v>29</v>
      </c>
      <c r="F35" s="3"/>
    </row>
    <row r="36" spans="5:8" x14ac:dyDescent="0.3">
      <c r="E36" s="3" t="s">
        <v>30</v>
      </c>
      <c r="F36" s="13">
        <v>0.5</v>
      </c>
    </row>
    <row r="37" spans="5:8" x14ac:dyDescent="0.3">
      <c r="E37" s="3" t="s">
        <v>13</v>
      </c>
      <c r="F37" s="4">
        <f>3269.4+410</f>
        <v>3679.4</v>
      </c>
    </row>
    <row r="38" spans="5:8" x14ac:dyDescent="0.3">
      <c r="E38" s="3" t="s">
        <v>31</v>
      </c>
      <c r="F38" s="4">
        <f>F37*F36</f>
        <v>1839.7</v>
      </c>
    </row>
    <row r="40" spans="5:8" x14ac:dyDescent="0.3">
      <c r="E40" s="14" t="s">
        <v>32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 Dao</dc:creator>
  <cp:lastModifiedBy>Hung Dao</cp:lastModifiedBy>
  <dcterms:created xsi:type="dcterms:W3CDTF">2022-10-05T13:11:40Z</dcterms:created>
  <dcterms:modified xsi:type="dcterms:W3CDTF">2022-10-06T16:41:39Z</dcterms:modified>
</cp:coreProperties>
</file>